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760" activeTab="0"/>
  </bookViews>
  <sheets>
    <sheet name="Отчет" sheetId="1" r:id="rId1"/>
  </sheets>
  <definedNames>
    <definedName name="_xlnm.Print_Area" localSheetId="0">'Отчет'!$A$1:$I$40</definedName>
  </definedNames>
  <calcPr fullCalcOnLoad="1"/>
</workbook>
</file>

<file path=xl/sharedStrings.xml><?xml version="1.0" encoding="utf-8"?>
<sst xmlns="http://schemas.openxmlformats.org/spreadsheetml/2006/main" count="77" uniqueCount="48">
  <si>
    <t>Земельный налог</t>
  </si>
  <si>
    <t>Налог на доходы физических лиц</t>
  </si>
  <si>
    <t>Налог на имущество физических лиц</t>
  </si>
  <si>
    <t>тыс. рублей</t>
  </si>
  <si>
    <t>Единый сельскохозяйственный налог</t>
  </si>
  <si>
    <t>Факт</t>
  </si>
  <si>
    <t>план МО</t>
  </si>
  <si>
    <r>
      <t>НАЛОГОВЫЕ ДОХОДЫ</t>
    </r>
    <r>
      <rPr>
        <sz val="10"/>
        <rFont val="Times New Roman"/>
        <family val="1"/>
      </rPr>
      <t>, из них</t>
    </r>
  </si>
  <si>
    <t>Анализ исполнения налоговых и неналоговых доходов</t>
  </si>
  <si>
    <t>Наименование налогов</t>
  </si>
  <si>
    <t>Причины, повлиявшие на перевыполнение или неисполнение каждого источника доходной части бюджета</t>
  </si>
  <si>
    <t>ШТРАФЫ, САНКЦИИ, ВОЗМЕЩЕНИЕ УЩЕРБА</t>
  </si>
  <si>
    <t xml:space="preserve">Прочие неналоговые доходы </t>
  </si>
  <si>
    <r>
      <t>ДОХОДЫ</t>
    </r>
    <r>
      <rPr>
        <sz val="12"/>
        <rFont val="Times New Roman"/>
        <family val="1"/>
      </rPr>
      <t>, в т.ч.</t>
    </r>
  </si>
  <si>
    <t>ГОСУДАРСТВЕННАЯ ПОШЛИНА</t>
  </si>
  <si>
    <t>Земельный налог (по обязательствам, возникшим до 1 января 2006 года)</t>
  </si>
  <si>
    <t>ДОХОДЫ ОТ ИСПОЛЬЗОВАНИЯ ИМУЩЕСТВА, НАХОДЯЩЕГОСЯ В ГОСУДАРСТВЕННОЙ И МУНИЦИПАЛЬНОЙ СОБСТВЕННОСТИ, из них</t>
  </si>
  <si>
    <t>ПРОЧИЕ НЕНАЛОГОВЫЕ ДОХОДЫ, из них</t>
  </si>
  <si>
    <r>
      <t>НЕНАЛОГОВЫЕ ДОХОДЫ</t>
    </r>
    <r>
      <rPr>
        <sz val="8"/>
        <rFont val="Times New Roman"/>
        <family val="1"/>
      </rPr>
      <t>, из них</t>
    </r>
  </si>
  <si>
    <t>Приложение №2</t>
  </si>
  <si>
    <t xml:space="preserve">Доходы от сдачи в аренду имущества, находящегося в оперативном управлении органов государственной власти, органов местного  самоуправления, государственных внебюджетных фондов и созданных ими учреждений (за исключением имущества бюджетных и автономных учреждений)   </t>
  </si>
  <si>
    <t>% исполнения</t>
  </si>
  <si>
    <t>Отклонение (+, -)</t>
  </si>
  <si>
    <t>Акцизы по подакцизным товарам (продукции), производимым на территории Российской Федерации</t>
  </si>
  <si>
    <t>К.А. Малерян</t>
  </si>
  <si>
    <t>Глава Администрации Кагальницкого сельского поселения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</si>
  <si>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</si>
  <si>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 продажи  права  на заключение договоров аренды  указанных  земельных участков  (за  исключением   земельных   участков бюджетных и автономных учреждений, а также земельных участков государственных   и    муниципальных    унитарных предприятий, в том числе казенных)</t>
  </si>
  <si>
    <t xml:space="preserve">Доходы        от       перечисления        части        прибыли  государственных      и   муниципальных      унитарных предприятий,   остающейся   после   уплаты   налогов   и обязательных платежей 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</si>
  <si>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</si>
  <si>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 ОТ ОКАЗАНИЯ ПЛАТНЫХ УСЛУГ И КОМПЕНСАЦИИ ЗАТРАТ ГОСУДАРСТВА, из них</t>
  </si>
  <si>
    <t>Прочие доходы от оказания платных услуг и компенсации затрат государства</t>
  </si>
  <si>
    <t>ДОХОДЫ ОТ ПРОДАЖИ МАТЕРИАЛЬНЫХ И НЕМАТЕРИАЛЬНЫХ АКТИВОВ, из них</t>
  </si>
  <si>
    <t>Доходы от реализации 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</si>
  <si>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Источники внутреннего финансирования дефицитов бюджетов, из них</t>
  </si>
  <si>
    <t>Акции и иные формы участия в капитале, находящиеся в государственной и муниципальной собственности</t>
  </si>
  <si>
    <r>
      <t>Доходы от продажи земельных участков, находящихся</t>
    </r>
    <r>
      <rPr>
        <sz val="12"/>
        <rFont val="Times New Roman"/>
        <family val="1"/>
      </rPr>
      <t xml:space="preserve"> </t>
    </r>
    <r>
      <rPr>
        <sz val="8"/>
        <rFont val="Times New Roman"/>
        <family val="1"/>
      </rPr>
      <t>в государственной и муниципальной собственности (за исключением земельных участков бюджетных и автономных учреждений, а также земельных участков государственных и муниципальных предприятий, в том числе казенных)</t>
    </r>
  </si>
  <si>
    <t>Фактически поступило за аналогичн. период прошлого года</t>
  </si>
  <si>
    <t>-</t>
  </si>
  <si>
    <t>2018 год</t>
  </si>
  <si>
    <t>к аналог. периоду 2017 года</t>
  </si>
  <si>
    <t>% исполнения  2018 г.</t>
  </si>
  <si>
    <t>Отклонение (+;-)               2018 г.</t>
  </si>
  <si>
    <t>Перевыполнение плана связано с единовременными поступлениями.</t>
  </si>
  <si>
    <t>Кагальницкого сельского поселения за IV квартал 2018 года</t>
  </si>
  <si>
    <t>Перевыполнение на 350,3 тыс. руб. связано с погашением недоимки прошлых лет</t>
  </si>
  <si>
    <t>Перевыполнение плана на 1522,9 тыс. руб. связано с внесением авансовых платежей арендатоорами.</t>
  </si>
  <si>
    <t>Невыполнение плана на связано с задолженностью  СПК "Азовский рыбак", ООО "К-Инвест" и ООО "РК Им.Ильича".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</si>
</sst>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"/>
    <numFmt numFmtId="168" formatCode="0.00000"/>
    <numFmt numFmtId="169" formatCode="#,##0.0"/>
    <numFmt numFmtId="170" formatCode="0.00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5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Times New Roman"/>
      <family val="1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164" fontId="0" fillId="0" borderId="0" xfId="0" applyNumberFormat="1" applyAlignment="1">
      <alignment/>
    </xf>
    <xf numFmtId="169" fontId="0" fillId="0" borderId="0" xfId="0" applyNumberFormat="1" applyBorder="1" applyAlignment="1">
      <alignment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9" fontId="4" fillId="33" borderId="10" xfId="0" applyNumberFormat="1" applyFont="1" applyFill="1" applyBorder="1" applyAlignment="1">
      <alignment horizontal="right"/>
    </xf>
    <xf numFmtId="169" fontId="7" fillId="33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4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left" vertical="justify" wrapText="1"/>
    </xf>
    <xf numFmtId="0" fontId="4" fillId="33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 wrapText="1"/>
    </xf>
    <xf numFmtId="0" fontId="8" fillId="0" borderId="10" xfId="0" applyFont="1" applyBorder="1" applyAlignment="1">
      <alignment horizontal="left"/>
    </xf>
    <xf numFmtId="0" fontId="9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169" fontId="7" fillId="33" borderId="10" xfId="0" applyNumberFormat="1" applyFont="1" applyFill="1" applyBorder="1" applyAlignment="1">
      <alignment/>
    </xf>
    <xf numFmtId="0" fontId="0" fillId="0" borderId="0" xfId="0" applyAlignment="1">
      <alignment horizontal="left" wrapText="1"/>
    </xf>
    <xf numFmtId="169" fontId="11" fillId="0" borderId="10" xfId="0" applyNumberFormat="1" applyFont="1" applyBorder="1" applyAlignment="1">
      <alignment/>
    </xf>
    <xf numFmtId="169" fontId="12" fillId="0" borderId="10" xfId="0" applyNumberFormat="1" applyFont="1" applyFill="1" applyBorder="1" applyAlignment="1">
      <alignment/>
    </xf>
    <xf numFmtId="169" fontId="11" fillId="0" borderId="10" xfId="0" applyNumberFormat="1" applyFont="1" applyFill="1" applyBorder="1" applyAlignment="1">
      <alignment/>
    </xf>
    <xf numFmtId="169" fontId="13" fillId="33" borderId="10" xfId="0" applyNumberFormat="1" applyFont="1" applyFill="1" applyBorder="1" applyAlignment="1">
      <alignment/>
    </xf>
    <xf numFmtId="169" fontId="12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justify" vertical="justify" wrapText="1"/>
    </xf>
    <xf numFmtId="0" fontId="8" fillId="0" borderId="10" xfId="0" applyNumberFormat="1" applyFont="1" applyFill="1" applyBorder="1" applyAlignment="1">
      <alignment horizontal="justify" vertical="justify" wrapText="1"/>
    </xf>
    <xf numFmtId="0" fontId="8" fillId="0" borderId="10" xfId="0" applyNumberFormat="1" applyFont="1" applyBorder="1" applyAlignment="1">
      <alignment horizontal="justify" vertical="justify" wrapText="1"/>
    </xf>
    <xf numFmtId="169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Fill="1" applyBorder="1" applyAlignment="1">
      <alignment horizontal="left" vertical="justify" wrapText="1"/>
    </xf>
    <xf numFmtId="0" fontId="10" fillId="0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left" vertical="justify" wrapText="1"/>
    </xf>
    <xf numFmtId="169" fontId="7" fillId="0" borderId="10" xfId="0" applyNumberFormat="1" applyFont="1" applyFill="1" applyBorder="1" applyAlignment="1">
      <alignment horizontal="right"/>
    </xf>
    <xf numFmtId="169" fontId="7" fillId="0" borderId="10" xfId="0" applyNumberFormat="1" applyFont="1" applyFill="1" applyBorder="1" applyAlignment="1">
      <alignment horizontal="right" wrapText="1"/>
    </xf>
    <xf numFmtId="0" fontId="49" fillId="34" borderId="10" xfId="0" applyFont="1" applyFill="1" applyBorder="1" applyAlignment="1">
      <alignment horizontal="left" wrapText="1"/>
    </xf>
    <xf numFmtId="0" fontId="50" fillId="0" borderId="10" xfId="0" applyFont="1" applyFill="1" applyBorder="1" applyAlignment="1">
      <alignment horizontal="left" wrapText="1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tabSelected="1" view="pageBreakPreview" zoomScaleSheetLayoutView="100" zoomScalePageLayoutView="0" workbookViewId="0" topLeftCell="A1">
      <selection activeCell="F14" sqref="F14"/>
    </sheetView>
  </sheetViews>
  <sheetFormatPr defaultColWidth="9.00390625" defaultRowHeight="12.75"/>
  <cols>
    <col min="1" max="1" width="41.375" style="0" customWidth="1"/>
    <col min="2" max="2" width="11.625" style="0" customWidth="1"/>
    <col min="3" max="4" width="10.875" style="0" customWidth="1"/>
    <col min="5" max="5" width="11.375" style="0" customWidth="1"/>
    <col min="6" max="6" width="11.125" style="9" customWidth="1"/>
    <col min="7" max="7" width="9.25390625" style="9" customWidth="1"/>
    <col min="8" max="8" width="9.75390625" style="9" bestFit="1" customWidth="1"/>
    <col min="9" max="9" width="45.625" style="0" customWidth="1"/>
    <col min="10" max="10" width="7.875" style="0" customWidth="1"/>
    <col min="11" max="11" width="7.375" style="0" customWidth="1"/>
    <col min="12" max="12" width="7.625" style="0" customWidth="1"/>
    <col min="13" max="13" width="8.75390625" style="0" customWidth="1"/>
    <col min="14" max="14" width="6.00390625" style="0" customWidth="1"/>
  </cols>
  <sheetData>
    <row r="1" spans="1:9" ht="12.75">
      <c r="A1" s="10"/>
      <c r="B1" s="10"/>
      <c r="C1" s="10"/>
      <c r="D1" s="11"/>
      <c r="E1" s="12"/>
      <c r="F1" s="13"/>
      <c r="G1" s="13"/>
      <c r="H1" s="13"/>
      <c r="I1" s="12" t="s">
        <v>19</v>
      </c>
    </row>
    <row r="2" spans="1:9" ht="15.75">
      <c r="A2" s="52" t="s">
        <v>8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1" t="s">
        <v>44</v>
      </c>
      <c r="B3" s="51"/>
      <c r="C3" s="51"/>
      <c r="D3" s="51"/>
      <c r="E3" s="51"/>
      <c r="F3" s="51"/>
      <c r="G3" s="51"/>
      <c r="H3" s="51"/>
      <c r="I3" s="51"/>
    </row>
    <row r="4" spans="1:12" ht="12.75">
      <c r="A4" s="14"/>
      <c r="B4" s="14"/>
      <c r="C4" s="14"/>
      <c r="D4" s="15"/>
      <c r="E4" s="12"/>
      <c r="F4" s="13"/>
      <c r="G4" s="13"/>
      <c r="H4" s="13"/>
      <c r="I4" s="12" t="s">
        <v>3</v>
      </c>
      <c r="J4" s="5"/>
      <c r="K4" s="5"/>
      <c r="L4" s="4"/>
    </row>
    <row r="5" spans="1:12" ht="42" customHeight="1">
      <c r="A5" s="54" t="s">
        <v>9</v>
      </c>
      <c r="B5" s="64" t="s">
        <v>39</v>
      </c>
      <c r="C5" s="64"/>
      <c r="D5" s="55" t="s">
        <v>41</v>
      </c>
      <c r="E5" s="54" t="s">
        <v>42</v>
      </c>
      <c r="F5" s="61" t="s">
        <v>37</v>
      </c>
      <c r="G5" s="57" t="s">
        <v>21</v>
      </c>
      <c r="H5" s="58" t="s">
        <v>22</v>
      </c>
      <c r="I5" s="53" t="s">
        <v>10</v>
      </c>
      <c r="J5" s="4"/>
      <c r="K5" s="4"/>
      <c r="L5" s="4"/>
    </row>
    <row r="6" spans="1:12" ht="22.5" customHeight="1">
      <c r="A6" s="54"/>
      <c r="B6" s="54" t="s">
        <v>6</v>
      </c>
      <c r="C6" s="54" t="s">
        <v>5</v>
      </c>
      <c r="D6" s="55"/>
      <c r="E6" s="54"/>
      <c r="F6" s="62"/>
      <c r="G6" s="57"/>
      <c r="H6" s="58"/>
      <c r="I6" s="53"/>
      <c r="J6" s="4"/>
      <c r="K6" s="4"/>
      <c r="L6" s="4"/>
    </row>
    <row r="7" spans="1:12" ht="27.75" customHeight="1">
      <c r="A7" s="54"/>
      <c r="B7" s="54"/>
      <c r="C7" s="54"/>
      <c r="D7" s="55"/>
      <c r="E7" s="54"/>
      <c r="F7" s="63"/>
      <c r="G7" s="59" t="s">
        <v>40</v>
      </c>
      <c r="H7" s="60"/>
      <c r="I7" s="18"/>
      <c r="J7" s="4"/>
      <c r="K7" s="4"/>
      <c r="L7" s="4"/>
    </row>
    <row r="8" spans="1:12" ht="0.75" customHeight="1" hidden="1">
      <c r="A8" s="16"/>
      <c r="B8" s="16"/>
      <c r="C8" s="16"/>
      <c r="D8" s="17"/>
      <c r="E8" s="16"/>
      <c r="F8" s="16"/>
      <c r="G8" s="16"/>
      <c r="H8" s="16"/>
      <c r="I8" s="18"/>
      <c r="J8" s="4"/>
      <c r="K8" s="4"/>
      <c r="L8" s="4"/>
    </row>
    <row r="9" spans="1:18" ht="21.75" customHeight="1">
      <c r="A9" s="19" t="s">
        <v>13</v>
      </c>
      <c r="B9" s="8">
        <f>B10+B18</f>
        <v>11500.900000000001</v>
      </c>
      <c r="C9" s="8">
        <f>C10+C18</f>
        <v>12359.1</v>
      </c>
      <c r="D9" s="30">
        <f>C9/B9*100</f>
        <v>107.46202471110955</v>
      </c>
      <c r="E9" s="30">
        <f>C9-B9</f>
        <v>858.1999999999989</v>
      </c>
      <c r="F9" s="8">
        <f>F10+F18</f>
        <v>11024.999999999998</v>
      </c>
      <c r="G9" s="30">
        <f aca="true" t="shared" si="0" ref="G9:G16">C9/F9*100</f>
        <v>112.10068027210886</v>
      </c>
      <c r="H9" s="30">
        <f>C9-F9</f>
        <v>1334.1000000000022</v>
      </c>
      <c r="I9" s="20"/>
      <c r="J9" s="4"/>
      <c r="K9" s="6"/>
      <c r="L9" s="6"/>
      <c r="M9" s="1"/>
      <c r="N9" s="1"/>
      <c r="O9" s="1"/>
      <c r="P9" s="1"/>
      <c r="Q9" s="1"/>
      <c r="R9" s="1"/>
    </row>
    <row r="10" spans="1:18" ht="15.75" customHeight="1">
      <c r="A10" s="21" t="s">
        <v>7</v>
      </c>
      <c r="B10" s="7">
        <f>SUM(B11:B17)</f>
        <v>11446.2</v>
      </c>
      <c r="C10" s="7">
        <f>SUM(C11:C17)</f>
        <v>11478.6</v>
      </c>
      <c r="D10" s="30">
        <f aca="true" t="shared" si="1" ref="D10:D22">C10/B10*100</f>
        <v>100.28306337474446</v>
      </c>
      <c r="E10" s="30">
        <f aca="true" t="shared" si="2" ref="E10:E36">C10-B10</f>
        <v>32.399999999999636</v>
      </c>
      <c r="F10" s="7">
        <f>SUM(F11:F17)</f>
        <v>10392.699999999999</v>
      </c>
      <c r="G10" s="30">
        <f t="shared" si="0"/>
        <v>110.44868032368875</v>
      </c>
      <c r="H10" s="30">
        <f aca="true" t="shared" si="3" ref="H10:H36">C10-F10</f>
        <v>1085.9000000000015</v>
      </c>
      <c r="I10" s="20"/>
      <c r="J10" s="4"/>
      <c r="K10" s="6"/>
      <c r="L10" s="6"/>
      <c r="M10" s="1"/>
      <c r="N10" s="1"/>
      <c r="O10" s="1"/>
      <c r="P10" s="1"/>
      <c r="Q10" s="1"/>
      <c r="R10" s="1"/>
    </row>
    <row r="11" spans="1:14" ht="24.75" customHeight="1">
      <c r="A11" s="22" t="s">
        <v>1</v>
      </c>
      <c r="B11" s="47">
        <v>3065.3</v>
      </c>
      <c r="C11" s="47">
        <v>3917.3</v>
      </c>
      <c r="D11" s="33">
        <f t="shared" si="1"/>
        <v>127.79499559586338</v>
      </c>
      <c r="E11" s="33">
        <f t="shared" si="2"/>
        <v>852</v>
      </c>
      <c r="F11" s="47">
        <v>3260.9</v>
      </c>
      <c r="G11" s="33">
        <f t="shared" si="0"/>
        <v>120.12941212548682</v>
      </c>
      <c r="H11" s="33">
        <f t="shared" si="3"/>
        <v>656.4000000000001</v>
      </c>
      <c r="I11" s="49"/>
      <c r="J11" s="4"/>
      <c r="K11" s="6"/>
      <c r="L11" s="6"/>
      <c r="M11" s="1"/>
      <c r="N11" s="1"/>
    </row>
    <row r="12" spans="1:14" ht="27.75" customHeight="1">
      <c r="A12" s="23" t="s">
        <v>23</v>
      </c>
      <c r="B12" s="47">
        <v>0</v>
      </c>
      <c r="C12" s="47">
        <v>0</v>
      </c>
      <c r="D12" s="33" t="s">
        <v>38</v>
      </c>
      <c r="E12" s="33">
        <f t="shared" si="2"/>
        <v>0</v>
      </c>
      <c r="F12" s="47">
        <v>0</v>
      </c>
      <c r="G12" s="33">
        <v>0</v>
      </c>
      <c r="H12" s="33">
        <f t="shared" si="3"/>
        <v>0</v>
      </c>
      <c r="I12" s="37"/>
      <c r="J12" s="4"/>
      <c r="K12" s="6"/>
      <c r="L12" s="6"/>
      <c r="M12" s="1"/>
      <c r="N12" s="1"/>
    </row>
    <row r="13" spans="1:14" ht="31.5" customHeight="1">
      <c r="A13" s="23" t="s">
        <v>4</v>
      </c>
      <c r="B13" s="48">
        <v>91.9</v>
      </c>
      <c r="C13" s="48">
        <v>442.2</v>
      </c>
      <c r="D13" s="33">
        <f t="shared" si="1"/>
        <v>481.1751904243743</v>
      </c>
      <c r="E13" s="33">
        <f t="shared" si="2"/>
        <v>350.29999999999995</v>
      </c>
      <c r="F13" s="48">
        <v>97.2</v>
      </c>
      <c r="G13" s="33">
        <f t="shared" si="0"/>
        <v>454.9382716049382</v>
      </c>
      <c r="H13" s="33">
        <f t="shared" si="3"/>
        <v>345</v>
      </c>
      <c r="I13" s="23" t="s">
        <v>45</v>
      </c>
      <c r="J13" s="4"/>
      <c r="K13" s="6"/>
      <c r="L13" s="6"/>
      <c r="M13" s="1"/>
      <c r="N13" s="1"/>
    </row>
    <row r="14" spans="1:14" ht="55.5" customHeight="1">
      <c r="A14" s="22" t="s">
        <v>2</v>
      </c>
      <c r="B14" s="47">
        <v>1100.9</v>
      </c>
      <c r="C14" s="47">
        <v>785.9</v>
      </c>
      <c r="D14" s="33">
        <f t="shared" si="1"/>
        <v>71.38704696157689</v>
      </c>
      <c r="E14" s="33">
        <f t="shared" si="2"/>
        <v>-315.0000000000001</v>
      </c>
      <c r="F14" s="47">
        <v>1039</v>
      </c>
      <c r="G14" s="33">
        <f t="shared" si="0"/>
        <v>75.64003849855631</v>
      </c>
      <c r="H14" s="33">
        <f t="shared" si="3"/>
        <v>-253.10000000000002</v>
      </c>
      <c r="I14" s="23"/>
      <c r="J14" s="4"/>
      <c r="K14" s="6"/>
      <c r="L14" s="6"/>
      <c r="M14" s="1"/>
      <c r="N14" s="1"/>
    </row>
    <row r="15" spans="1:14" ht="45" customHeight="1">
      <c r="A15" s="22" t="s">
        <v>0</v>
      </c>
      <c r="B15" s="47">
        <v>7128.8</v>
      </c>
      <c r="C15" s="47">
        <v>6246.6</v>
      </c>
      <c r="D15" s="33">
        <f t="shared" si="1"/>
        <v>87.62484569633038</v>
      </c>
      <c r="E15" s="33">
        <f t="shared" si="2"/>
        <v>-882.1999999999998</v>
      </c>
      <c r="F15" s="47">
        <v>5935.7</v>
      </c>
      <c r="G15" s="33">
        <f t="shared" si="0"/>
        <v>105.23779840625369</v>
      </c>
      <c r="H15" s="33">
        <f t="shared" si="3"/>
        <v>310.90000000000055</v>
      </c>
      <c r="I15" s="50" t="s">
        <v>47</v>
      </c>
      <c r="J15" s="4"/>
      <c r="K15" s="6"/>
      <c r="L15" s="6"/>
      <c r="M15" s="1"/>
      <c r="N15" s="1"/>
    </row>
    <row r="16" spans="1:14" ht="14.25" customHeight="1">
      <c r="A16" s="24" t="s">
        <v>14</v>
      </c>
      <c r="B16" s="47">
        <v>59.3</v>
      </c>
      <c r="C16" s="47">
        <v>86.6</v>
      </c>
      <c r="D16" s="33">
        <f t="shared" si="1"/>
        <v>146.0370994940978</v>
      </c>
      <c r="E16" s="33">
        <f t="shared" si="2"/>
        <v>27.299999999999997</v>
      </c>
      <c r="F16" s="47">
        <v>59.9</v>
      </c>
      <c r="G16" s="33">
        <f t="shared" si="0"/>
        <v>144.57429048414022</v>
      </c>
      <c r="H16" s="33">
        <f t="shared" si="3"/>
        <v>26.699999999999996</v>
      </c>
      <c r="I16" s="38"/>
      <c r="J16" s="4"/>
      <c r="K16" s="6"/>
      <c r="L16" s="6"/>
      <c r="M16" s="1"/>
      <c r="N16" s="1"/>
    </row>
    <row r="17" spans="1:14" ht="26.25" customHeight="1">
      <c r="A17" s="23" t="s">
        <v>15</v>
      </c>
      <c r="B17" s="47">
        <v>0</v>
      </c>
      <c r="C17" s="47">
        <v>0</v>
      </c>
      <c r="D17" s="33" t="s">
        <v>38</v>
      </c>
      <c r="E17" s="33">
        <f t="shared" si="2"/>
        <v>0</v>
      </c>
      <c r="F17" s="47">
        <v>0</v>
      </c>
      <c r="G17" s="40" t="s">
        <v>38</v>
      </c>
      <c r="H17" s="40">
        <f t="shared" si="3"/>
        <v>0</v>
      </c>
      <c r="I17" s="39"/>
      <c r="J17" s="4"/>
      <c r="K17" s="6"/>
      <c r="L17" s="6"/>
      <c r="M17" s="1"/>
      <c r="N17" s="1"/>
    </row>
    <row r="18" spans="1:18" ht="18" customHeight="1">
      <c r="A18" s="25" t="s">
        <v>18</v>
      </c>
      <c r="B18" s="35">
        <f>B22+B30</f>
        <v>54.699999999999996</v>
      </c>
      <c r="C18" s="35">
        <f>C19+C26+C30</f>
        <v>880.5</v>
      </c>
      <c r="D18" s="35">
        <f t="shared" si="1"/>
        <v>1609.6892138939672</v>
      </c>
      <c r="E18" s="35">
        <f t="shared" si="2"/>
        <v>825.8</v>
      </c>
      <c r="F18" s="35">
        <f>F19+F26+F27+F30</f>
        <v>632.3</v>
      </c>
      <c r="G18" s="30">
        <f>C18/F18*100</f>
        <v>139.2535188992567</v>
      </c>
      <c r="H18" s="30">
        <f t="shared" si="3"/>
        <v>248.20000000000005</v>
      </c>
      <c r="I18" s="26"/>
      <c r="J18" s="4"/>
      <c r="K18" s="6"/>
      <c r="L18" s="6"/>
      <c r="M18" s="1"/>
      <c r="N18" s="1"/>
      <c r="O18" s="1"/>
      <c r="P18" s="1"/>
      <c r="Q18" s="1"/>
      <c r="R18" s="1"/>
    </row>
    <row r="19" spans="1:14" ht="39.75" customHeight="1">
      <c r="A19" s="44" t="s">
        <v>16</v>
      </c>
      <c r="B19" s="32">
        <v>52.9</v>
      </c>
      <c r="C19" s="32">
        <v>805.6</v>
      </c>
      <c r="D19" s="33">
        <f t="shared" si="1"/>
        <v>1522.873345935728</v>
      </c>
      <c r="E19" s="33">
        <f t="shared" si="2"/>
        <v>752.7</v>
      </c>
      <c r="F19" s="32">
        <v>501.2</v>
      </c>
      <c r="G19" s="33">
        <f>C19/F19*100</f>
        <v>160.73423782920992</v>
      </c>
      <c r="H19" s="33">
        <f t="shared" si="3"/>
        <v>304.40000000000003</v>
      </c>
      <c r="I19" s="27"/>
      <c r="J19" s="4"/>
      <c r="K19" s="6"/>
      <c r="L19" s="6"/>
      <c r="M19" s="1"/>
      <c r="N19" s="1"/>
    </row>
    <row r="20" spans="1:14" ht="66" customHeight="1">
      <c r="A20" s="41" t="s">
        <v>26</v>
      </c>
      <c r="B20" s="36">
        <v>0</v>
      </c>
      <c r="C20" s="34">
        <v>0</v>
      </c>
      <c r="D20" s="33" t="s">
        <v>38</v>
      </c>
      <c r="E20" s="33">
        <f t="shared" si="2"/>
        <v>0</v>
      </c>
      <c r="F20" s="34">
        <v>0</v>
      </c>
      <c r="G20" s="33" t="s">
        <v>38</v>
      </c>
      <c r="H20" s="33">
        <f t="shared" si="3"/>
        <v>0</v>
      </c>
      <c r="I20" s="28"/>
      <c r="J20" s="4"/>
      <c r="K20" s="6"/>
      <c r="L20" s="6"/>
      <c r="M20" s="1"/>
      <c r="N20" s="1"/>
    </row>
    <row r="21" spans="1:14" ht="116.25" customHeight="1">
      <c r="A21" s="41" t="s">
        <v>27</v>
      </c>
      <c r="B21" s="34">
        <v>0</v>
      </c>
      <c r="C21" s="34">
        <v>0</v>
      </c>
      <c r="D21" s="33" t="s">
        <v>38</v>
      </c>
      <c r="E21" s="33">
        <f t="shared" si="2"/>
        <v>0</v>
      </c>
      <c r="F21" s="34">
        <v>0</v>
      </c>
      <c r="G21" s="33" t="s">
        <v>38</v>
      </c>
      <c r="H21" s="33">
        <f t="shared" si="3"/>
        <v>0</v>
      </c>
      <c r="I21" s="27"/>
      <c r="J21" s="4"/>
      <c r="K21" s="6"/>
      <c r="L21" s="6"/>
      <c r="M21" s="1"/>
      <c r="N21" s="1"/>
    </row>
    <row r="22" spans="1:14" ht="88.5" customHeight="1">
      <c r="A22" s="41" t="s">
        <v>20</v>
      </c>
      <c r="B22" s="34">
        <v>52.9</v>
      </c>
      <c r="C22" s="34">
        <v>805.6</v>
      </c>
      <c r="D22" s="33">
        <f t="shared" si="1"/>
        <v>1522.873345935728</v>
      </c>
      <c r="E22" s="33">
        <f t="shared" si="2"/>
        <v>752.7</v>
      </c>
      <c r="F22" s="34">
        <v>501.2</v>
      </c>
      <c r="G22" s="33">
        <f>C22/F22*100</f>
        <v>160.73423782920992</v>
      </c>
      <c r="H22" s="33">
        <f t="shared" si="3"/>
        <v>304.40000000000003</v>
      </c>
      <c r="I22" s="27" t="s">
        <v>46</v>
      </c>
      <c r="J22" s="4"/>
      <c r="K22" s="6"/>
      <c r="L22" s="6"/>
      <c r="M22" s="1"/>
      <c r="N22" s="1"/>
    </row>
    <row r="23" spans="1:14" ht="54" customHeight="1">
      <c r="A23" s="41" t="s">
        <v>28</v>
      </c>
      <c r="B23" s="33">
        <v>0</v>
      </c>
      <c r="C23" s="33">
        <v>0</v>
      </c>
      <c r="D23" s="33" t="s">
        <v>38</v>
      </c>
      <c r="E23" s="33">
        <f t="shared" si="2"/>
        <v>0</v>
      </c>
      <c r="F23" s="33">
        <v>0</v>
      </c>
      <c r="G23" s="33" t="s">
        <v>38</v>
      </c>
      <c r="H23" s="33">
        <f t="shared" si="3"/>
        <v>0</v>
      </c>
      <c r="I23" s="28"/>
      <c r="J23" s="4"/>
      <c r="K23" s="6"/>
      <c r="L23" s="6"/>
      <c r="M23" s="1"/>
      <c r="N23" s="1"/>
    </row>
    <row r="24" spans="1:14" ht="90" customHeight="1">
      <c r="A24" s="42" t="s">
        <v>29</v>
      </c>
      <c r="B24" s="34">
        <v>0</v>
      </c>
      <c r="C24" s="34">
        <v>0</v>
      </c>
      <c r="D24" s="33" t="s">
        <v>38</v>
      </c>
      <c r="E24" s="33">
        <f t="shared" si="2"/>
        <v>0</v>
      </c>
      <c r="F24" s="34">
        <v>0</v>
      </c>
      <c r="G24" s="33" t="s">
        <v>38</v>
      </c>
      <c r="H24" s="33">
        <f t="shared" si="3"/>
        <v>0</v>
      </c>
      <c r="I24" s="28"/>
      <c r="J24" s="4"/>
      <c r="K24" s="6"/>
      <c r="L24" s="6"/>
      <c r="M24" s="1"/>
      <c r="N24" s="1"/>
    </row>
    <row r="25" spans="1:14" ht="39" customHeight="1">
      <c r="A25" s="43" t="s">
        <v>30</v>
      </c>
      <c r="B25" s="32">
        <f>B26</f>
        <v>0</v>
      </c>
      <c r="C25" s="34">
        <v>0</v>
      </c>
      <c r="D25" s="33" t="s">
        <v>38</v>
      </c>
      <c r="E25" s="33">
        <v>0</v>
      </c>
      <c r="F25" s="34">
        <v>0</v>
      </c>
      <c r="G25" s="33" t="s">
        <v>38</v>
      </c>
      <c r="H25" s="33">
        <f t="shared" si="3"/>
        <v>0</v>
      </c>
      <c r="I25" s="29"/>
      <c r="J25" s="4"/>
      <c r="K25" s="6"/>
      <c r="L25" s="6"/>
      <c r="M25" s="1"/>
      <c r="N25" s="1"/>
    </row>
    <row r="26" spans="1:14" ht="25.5" customHeight="1">
      <c r="A26" s="43" t="s">
        <v>31</v>
      </c>
      <c r="B26" s="32">
        <v>0</v>
      </c>
      <c r="C26" s="34">
        <v>3.8</v>
      </c>
      <c r="D26" s="33" t="s">
        <v>38</v>
      </c>
      <c r="E26" s="33">
        <v>0</v>
      </c>
      <c r="F26" s="34">
        <v>8.4</v>
      </c>
      <c r="G26" s="33" t="s">
        <v>38</v>
      </c>
      <c r="H26" s="33">
        <f t="shared" si="3"/>
        <v>-4.6000000000000005</v>
      </c>
      <c r="I26" s="29"/>
      <c r="J26" s="4"/>
      <c r="K26" s="6"/>
      <c r="L26" s="6"/>
      <c r="M26" s="1"/>
      <c r="N26" s="1"/>
    </row>
    <row r="27" spans="1:9" ht="30.75" customHeight="1">
      <c r="A27" s="45" t="s">
        <v>32</v>
      </c>
      <c r="B27" s="32">
        <f>B28+B29</f>
        <v>0</v>
      </c>
      <c r="C27" s="34">
        <v>0</v>
      </c>
      <c r="D27" s="33" t="s">
        <v>38</v>
      </c>
      <c r="E27" s="33">
        <v>0</v>
      </c>
      <c r="F27" s="34">
        <v>96</v>
      </c>
      <c r="G27" s="33" t="s">
        <v>38</v>
      </c>
      <c r="H27" s="33">
        <f t="shared" si="3"/>
        <v>-96</v>
      </c>
      <c r="I27" s="29"/>
    </row>
    <row r="28" spans="1:14" ht="68.25">
      <c r="A28" s="23" t="s">
        <v>33</v>
      </c>
      <c r="B28" s="32">
        <v>0</v>
      </c>
      <c r="C28" s="34">
        <v>0</v>
      </c>
      <c r="D28" s="33" t="s">
        <v>38</v>
      </c>
      <c r="E28" s="33">
        <v>0</v>
      </c>
      <c r="F28" s="34">
        <v>96</v>
      </c>
      <c r="G28" s="33" t="s">
        <v>38</v>
      </c>
      <c r="H28" s="33">
        <f t="shared" si="3"/>
        <v>-96</v>
      </c>
      <c r="I28" s="29"/>
      <c r="M28" s="1"/>
      <c r="N28" s="1"/>
    </row>
    <row r="29" spans="1:14" ht="72.75">
      <c r="A29" s="23" t="s">
        <v>36</v>
      </c>
      <c r="B29" s="32">
        <v>0</v>
      </c>
      <c r="C29" s="34">
        <v>0</v>
      </c>
      <c r="D29" s="33" t="s">
        <v>38</v>
      </c>
      <c r="E29" s="33">
        <f t="shared" si="2"/>
        <v>0</v>
      </c>
      <c r="F29" s="34">
        <v>0</v>
      </c>
      <c r="G29" s="33" t="s">
        <v>38</v>
      </c>
      <c r="H29" s="33">
        <f t="shared" si="3"/>
        <v>0</v>
      </c>
      <c r="I29" s="29"/>
      <c r="J29" s="2"/>
      <c r="N29" s="1"/>
    </row>
    <row r="30" spans="1:14" ht="22.5">
      <c r="A30" s="43" t="s">
        <v>11</v>
      </c>
      <c r="B30" s="32">
        <v>1.8</v>
      </c>
      <c r="C30" s="33">
        <v>71.1</v>
      </c>
      <c r="D30" s="33" t="s">
        <v>38</v>
      </c>
      <c r="E30" s="33">
        <f t="shared" si="2"/>
        <v>69.3</v>
      </c>
      <c r="F30" s="33">
        <v>26.7</v>
      </c>
      <c r="G30" s="33">
        <v>0</v>
      </c>
      <c r="H30" s="33">
        <f t="shared" si="3"/>
        <v>44.39999999999999</v>
      </c>
      <c r="I30" s="29" t="s">
        <v>43</v>
      </c>
      <c r="M30" s="1"/>
      <c r="N30" s="1"/>
    </row>
    <row r="31" spans="1:10" ht="15">
      <c r="A31" s="41" t="s">
        <v>17</v>
      </c>
      <c r="B31" s="32">
        <f>B32</f>
        <v>0</v>
      </c>
      <c r="C31" s="34">
        <f>C32</f>
        <v>0</v>
      </c>
      <c r="D31" s="33" t="s">
        <v>38</v>
      </c>
      <c r="E31" s="33">
        <f t="shared" si="2"/>
        <v>0</v>
      </c>
      <c r="F31" s="34">
        <v>0</v>
      </c>
      <c r="G31" s="33" t="s">
        <v>38</v>
      </c>
      <c r="H31" s="33">
        <f t="shared" si="3"/>
        <v>0</v>
      </c>
      <c r="I31" s="29"/>
      <c r="J31" s="1"/>
    </row>
    <row r="32" spans="1:10" ht="15">
      <c r="A32" s="43" t="s">
        <v>12</v>
      </c>
      <c r="B32" s="32">
        <v>0</v>
      </c>
      <c r="C32" s="34">
        <v>0</v>
      </c>
      <c r="D32" s="33" t="s">
        <v>38</v>
      </c>
      <c r="E32" s="33">
        <f t="shared" si="2"/>
        <v>0</v>
      </c>
      <c r="F32" s="34">
        <v>0</v>
      </c>
      <c r="G32" s="33" t="s">
        <v>38</v>
      </c>
      <c r="H32" s="33">
        <f t="shared" si="3"/>
        <v>0</v>
      </c>
      <c r="I32" s="29"/>
      <c r="J32" s="3"/>
    </row>
    <row r="33" spans="1:10" ht="15">
      <c r="A33" s="43"/>
      <c r="B33" s="32"/>
      <c r="C33" s="34"/>
      <c r="D33" s="33"/>
      <c r="E33" s="33"/>
      <c r="F33" s="34"/>
      <c r="G33" s="33"/>
      <c r="H33" s="33"/>
      <c r="I33" s="29"/>
      <c r="J33" s="1"/>
    </row>
    <row r="34" spans="1:9" ht="26.25">
      <c r="A34" s="41" t="s">
        <v>34</v>
      </c>
      <c r="B34" s="32">
        <v>0</v>
      </c>
      <c r="C34" s="34">
        <v>0</v>
      </c>
      <c r="D34" s="33" t="s">
        <v>38</v>
      </c>
      <c r="E34" s="33">
        <f t="shared" si="2"/>
        <v>0</v>
      </c>
      <c r="F34" s="34">
        <v>0</v>
      </c>
      <c r="G34" s="33" t="s">
        <v>38</v>
      </c>
      <c r="H34" s="33">
        <f t="shared" si="3"/>
        <v>0</v>
      </c>
      <c r="I34" s="29"/>
    </row>
    <row r="35" spans="1:9" ht="15">
      <c r="A35" s="46"/>
      <c r="B35" s="32"/>
      <c r="C35" s="34"/>
      <c r="D35" s="33"/>
      <c r="E35" s="33"/>
      <c r="F35" s="34"/>
      <c r="G35" s="33"/>
      <c r="H35" s="33"/>
      <c r="I35" s="29"/>
    </row>
    <row r="36" spans="1:9" ht="25.5" customHeight="1">
      <c r="A36" s="41" t="s">
        <v>35</v>
      </c>
      <c r="B36" s="32">
        <v>0</v>
      </c>
      <c r="C36" s="34">
        <v>0</v>
      </c>
      <c r="D36" s="33" t="s">
        <v>38</v>
      </c>
      <c r="E36" s="33">
        <f t="shared" si="2"/>
        <v>0</v>
      </c>
      <c r="F36" s="34">
        <v>0</v>
      </c>
      <c r="G36" s="33" t="s">
        <v>38</v>
      </c>
      <c r="H36" s="33">
        <f t="shared" si="3"/>
        <v>0</v>
      </c>
      <c r="I36" s="29"/>
    </row>
    <row r="39" spans="1:8" ht="25.5">
      <c r="A39" s="31" t="s">
        <v>25</v>
      </c>
      <c r="G39" s="56" t="s">
        <v>24</v>
      </c>
      <c r="H39" s="56"/>
    </row>
  </sheetData>
  <sheetProtection/>
  <mergeCells count="14">
    <mergeCell ref="G39:H39"/>
    <mergeCell ref="G5:G6"/>
    <mergeCell ref="H5:H6"/>
    <mergeCell ref="G7:H7"/>
    <mergeCell ref="F5:F7"/>
    <mergeCell ref="B5:C5"/>
    <mergeCell ref="A3:I3"/>
    <mergeCell ref="A2:I2"/>
    <mergeCell ref="I5:I6"/>
    <mergeCell ref="A5:A7"/>
    <mergeCell ref="B6:B7"/>
    <mergeCell ref="C6:C7"/>
    <mergeCell ref="D5:D7"/>
    <mergeCell ref="E5:E7"/>
  </mergeCells>
  <printOptions/>
  <pageMargins left="0.24" right="0" top="0" bottom="0" header="0" footer="0"/>
  <pageSetup fitToHeight="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m</dc:creator>
  <cp:keywords/>
  <dc:description/>
  <cp:lastModifiedBy>Irina</cp:lastModifiedBy>
  <cp:lastPrinted>2018-10-17T06:04:46Z</cp:lastPrinted>
  <dcterms:created xsi:type="dcterms:W3CDTF">2001-03-22T07:50:37Z</dcterms:created>
  <dcterms:modified xsi:type="dcterms:W3CDTF">2019-01-22T07:04:02Z</dcterms:modified>
  <cp:category/>
  <cp:version/>
  <cp:contentType/>
  <cp:contentStatus/>
</cp:coreProperties>
</file>